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35" i="1" l="1"/>
  <c r="H28" i="1"/>
  <c r="H56" i="1" l="1"/>
  <c r="H24" i="1" l="1"/>
  <c r="H32" i="1" l="1"/>
  <c r="H18" i="1" l="1"/>
  <c r="H31" i="1"/>
  <c r="H29" i="1" l="1"/>
  <c r="H36" i="1" l="1"/>
  <c r="H14" i="1" l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<sst xmlns="http://schemas.openxmlformats.org/spreadsheetml/2006/main" count="56" uniqueCount="33">
  <si>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</si>
  <si>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</si>
  <si>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</si>
  <si>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</si>
  <si>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</si>
  <si>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</si>
  <si>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</si>
  <si>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</si>
  <si>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</si>
  <si>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</si>
  <si>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</si>
  <si>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</si>
  <si>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</si>
  <si>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</si>
  <si>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</si>
  <si>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</si>
  <si>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</si>
  <si>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</si>
  <si>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</si>
  <si>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</si>
  <si>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</si>
  <si>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</si>
  <si>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</si>
  <si>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</si>
  <si>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</si>
  <si>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</si>
  <si>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Prevoz-covid 19</t>
  </si>
  <si>
    <t>Pogrebni troškovi</t>
  </si>
  <si>
    <t>Novčana pomoć</t>
  </si>
  <si>
    <t>Solidarna pomoć</t>
  </si>
  <si>
    <t>Dana:31.03.2021.</t>
  </si>
  <si>
    <t>Dana 31.03.2021.godine Dom zdravlja Požarevac nije izvršio plaćanje prema dobavljačima:</t>
  </si>
  <si>
    <t>Primljena i neutrošena participacija od 31.03.2021.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</si>
</sst>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1" zoomScaleNormal="100" workbookViewId="0">
      <selection activeCell="H36" sqref="H36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44286</v>
      </c>
      <c r="H12" s="23">
        <v>937257.75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44286</v>
      </c>
      <c r="H13" s="3">
        <f>H14+H29-H36-H50</f>
        <v>892707.10999999964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44286</v>
      </c>
      <c r="H14" s="4">
        <f>H15+H16+H17+H18+H19+H20+H21+H22+H23+H24+H25+H26+H27+H28</f>
        <v>766702.52999999968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29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28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1068667-8888.88-0.2+1068667-1202188.82-22889-526-31212.28-5544.78+1068667-25000-1262675.83-14666.8-13216.67+48260.01-6551.11+57634.4</f>
        <v>718535.03999999969</v>
      </c>
      <c r="I18" s="11"/>
      <c r="J18" s="11"/>
      <c r="K18" s="8"/>
      <c r="L18" s="8"/>
    </row>
    <row r="19" spans="2:13" x14ac:dyDescent="0.25">
      <c r="B19" s="28" t="s">
        <v>26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1098916.67-1075938.92</f>
        <v>22977.75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32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+5650+543+1400-22054.68+3900+1550+4250+1000+3850+1200+4300+1300-1212+4550+1500-16188+4200+1500-1212+4600+1050</f>
        <v>25189.739999999998</v>
      </c>
      <c r="I28" s="11"/>
      <c r="J28" s="11"/>
      <c r="K28" s="8"/>
      <c r="L28" s="8"/>
    </row>
    <row r="29" spans="2:13" x14ac:dyDescent="0.25">
      <c r="B29" s="31" t="s">
        <v>24</v>
      </c>
      <c r="C29" s="32"/>
      <c r="D29" s="32"/>
      <c r="E29" s="32"/>
      <c r="F29" s="33"/>
      <c r="G29" s="16">
        <v>44286</v>
      </c>
      <c r="H29" s="4">
        <f>H30+H31+H32+H33+H34+H35</f>
        <v>128428.57999999994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135083.33+135083.33-149724.79+135083.33-147556.67-6551.11</f>
        <v>101417.41999999994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f>40250-30726.84</f>
        <v>9523.16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32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</f>
        <v>17488</v>
      </c>
      <c r="I35" s="11"/>
      <c r="J35" s="11"/>
    </row>
    <row r="36" spans="2:12" x14ac:dyDescent="0.25">
      <c r="B36" s="47" t="s">
        <v>16</v>
      </c>
      <c r="C36" s="48"/>
      <c r="D36" s="48"/>
      <c r="E36" s="48"/>
      <c r="F36" s="49"/>
      <c r="G36" s="17">
        <v>44286</v>
      </c>
      <c r="H36" s="5">
        <f>SUM(H37:H48)</f>
        <v>2424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29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28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26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2424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27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47" t="s">
        <v>21</v>
      </c>
      <c r="C50" s="48"/>
      <c r="D50" s="48"/>
      <c r="E50" s="48"/>
      <c r="F50" s="49"/>
      <c r="G50" s="17">
        <v>44286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50" t="s">
        <v>18</v>
      </c>
      <c r="C56" s="51"/>
      <c r="D56" s="51"/>
      <c r="E56" s="51"/>
      <c r="F56" s="52"/>
      <c r="G56" s="18">
        <v>44286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+170536.61+533097.78+268076.01+443238.38+5217.78+10412.02-15630+50.15+10412+20622-927010.69+0.14-350485+20000+15118.23+1950.79+100000+70000-0.32-17069.02-253076.59+186604.36-254087.66+459294.4+263388.85+221619.15-944301.71</f>
        <v>44550.639999999781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v>0</v>
      </c>
      <c r="I57" s="11"/>
      <c r="J57" s="11"/>
    </row>
    <row r="58" spans="2:12" x14ac:dyDescent="0.25">
      <c r="B58" s="44" t="s">
        <v>4</v>
      </c>
      <c r="C58" s="45"/>
      <c r="D58" s="45"/>
      <c r="E58" s="45"/>
      <c r="F58" s="46"/>
      <c r="G58" s="2"/>
      <c r="H58" s="7">
        <f>H14+H29-H36-H50+H56-H57</f>
        <v>937257.74999999942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31</v>
      </c>
      <c r="C60" s="25"/>
      <c r="D60" s="25"/>
      <c r="E60" s="22"/>
      <c r="F60" s="22"/>
      <c r="G60" s="9"/>
      <c r="H60" s="20"/>
      <c r="I60" s="11"/>
      <c r="J60" s="11"/>
      <c r="K60" s="8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2021-04-02T08:19:37Z</dcterms:modified>
</cp:coreProperties>
</file>